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43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<sst xmlns="http://schemas.openxmlformats.org/spreadsheetml/2006/main" count="55" uniqueCount="44">
  <si>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</si>
  <si>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</si>
  <si>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</si>
  <si>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</si>
  <si>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</si>
  <si>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</si>
  <si>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</si>
  <si>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</si>
  <si>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</si>
  <si>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</si>
  <si>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</si>
  <si>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</si>
  <si>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</si>
  <si>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</si>
  <si>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</si>
  <si>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</si>
  <si>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</si>
  <si>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</si>
  <si>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</si>
  <si>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</si>
  <si>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</si>
  <si>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</si>
  <si>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BDF43</t>
  </si>
  <si>
    <t>First Inventory 1988</t>
  </si>
  <si>
    <t>Second Inventory 2011</t>
  </si>
  <si>
    <t>Mean</t>
  </si>
  <si>
    <t>StDev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</si>
  <si>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</si>
  <si>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</si>
  <si>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</si>
  <si>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</si>
  <si>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Thickness_total_Of</t>
  </si>
  <si>
    <t>Thickness_total_Oh1</t>
  </si>
  <si>
    <t>Thickness_total_Oh2</t>
  </si>
  <si>
    <t>Thickness_total_Oh3</t>
  </si>
  <si>
    <t>Thickness_total_B</t>
  </si>
  <si>
    <t>Thickness_total_Ah</t>
  </si>
  <si>
    <t>Thickness_total_C</t>
  </si>
  <si>
    <t>Thickness_total_5</t>
  </si>
  <si>
    <t>Thickness_total_4</t>
  </si>
  <si>
    <t>Thickness_total_10cm</t>
  </si>
  <si>
    <t>Thickness_total_30cm</t>
  </si>
  <si>
    <t>Thickness_total_forest floor/L</t>
  </si>
  <si>
    <t>OC Stock Forest floor+ uppermost 30 cm mineral soil [t/ha]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</si>
</sst>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41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2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2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2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2" fontId="2" fillId="32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6" xfId="0" applyFont="1" applyBorder="1" applyAlignment="1">
      <alignment/>
    </xf>
    <xf numFmtId="2" fontId="2" fillId="33" borderId="27" xfId="0" applyNumberFormat="1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2" fontId="2" fillId="34" borderId="0" xfId="0" applyNumberFormat="1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32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/>
    </xf>
    <xf numFmtId="2" fontId="2" fillId="34" borderId="34" xfId="0" applyNumberFormat="1" applyFont="1" applyFill="1" applyBorder="1" applyAlignment="1">
      <alignment/>
    </xf>
    <xf numFmtId="2" fontId="2" fillId="34" borderId="35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10" borderId="0" xfId="0" applyNumberFormat="1" applyFont="1" applyFill="1" applyAlignment="1">
      <alignment/>
    </xf>
    <xf numFmtId="2" fontId="2" fillId="10" borderId="35" xfId="0" applyNumberFormat="1" applyFont="1" applyFill="1" applyBorder="1" applyAlignment="1">
      <alignment/>
    </xf>
    <xf numFmtId="2" fontId="2" fillId="10" borderId="33" xfId="0" applyNumberFormat="1" applyFont="1" applyFill="1" applyBorder="1" applyAlignment="1">
      <alignment/>
    </xf>
    <xf numFmtId="2" fontId="2" fillId="10" borderId="34" xfId="0" applyNumberFormat="1" applyFont="1" applyFill="1" applyBorder="1" applyAlignment="1">
      <alignment/>
    </xf>
    <xf numFmtId="2" fontId="2" fillId="10" borderId="32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2" fontId="2" fillId="32" borderId="37" xfId="0" applyNumberFormat="1" applyFont="1" applyFill="1" applyBorder="1" applyAlignment="1">
      <alignment/>
    </xf>
    <xf numFmtId="2" fontId="2" fillId="34" borderId="37" xfId="0" applyNumberFormat="1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2" fontId="2" fillId="10" borderId="38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3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3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0.09228474095876599</v>
          </cell>
          <cell r="L3">
            <v>1.6875</v>
          </cell>
        </row>
        <row r="4">
          <cell r="K4">
            <v>0.19073322298066434</v>
          </cell>
          <cell r="L4">
            <v>9.333333333333334</v>
          </cell>
        </row>
        <row r="5">
          <cell r="K5">
            <v>0.61495332444329</v>
          </cell>
          <cell r="L5">
            <v>9</v>
          </cell>
        </row>
        <row r="6">
          <cell r="K6">
            <v>1.0293183004363893</v>
          </cell>
          <cell r="L6">
            <v>11.666666666666666</v>
          </cell>
        </row>
        <row r="7">
          <cell r="K7">
            <v>0.11020803580944262</v>
          </cell>
          <cell r="L7">
            <v>1.375</v>
          </cell>
        </row>
        <row r="8">
          <cell r="K8">
            <v>0.20071700864294303</v>
          </cell>
          <cell r="L8">
            <v>7.333333333333333</v>
          </cell>
        </row>
        <row r="9">
          <cell r="K9">
            <v>0.524168797801976</v>
          </cell>
          <cell r="L9">
            <v>9.333333333333334</v>
          </cell>
        </row>
        <row r="10">
          <cell r="K10">
            <v>1.054980424117896</v>
          </cell>
          <cell r="L10">
            <v>13</v>
          </cell>
        </row>
        <row r="11">
          <cell r="K11">
            <v>0.0839347956730769</v>
          </cell>
          <cell r="L11">
            <v>2.1667</v>
          </cell>
        </row>
        <row r="12">
          <cell r="K12">
            <v>0.17884472040199453</v>
          </cell>
          <cell r="L12">
            <v>7</v>
          </cell>
        </row>
        <row r="13">
          <cell r="K13">
            <v>0.5265003076120985</v>
          </cell>
          <cell r="L13">
            <v>8.666666666666666</v>
          </cell>
        </row>
        <row r="14">
          <cell r="K14">
            <v>0.858955402333832</v>
          </cell>
          <cell r="L14">
            <v>14.666666666666666</v>
          </cell>
        </row>
        <row r="15">
          <cell r="K15">
            <v>0.10868000000000001</v>
          </cell>
          <cell r="L15">
            <v>2.1667</v>
          </cell>
        </row>
        <row r="16">
          <cell r="K16">
            <v>0.1900983173418673</v>
          </cell>
          <cell r="L16">
            <v>2</v>
          </cell>
        </row>
        <row r="17">
          <cell r="K17">
            <v>0.9039394421254885</v>
          </cell>
          <cell r="L17">
            <v>10</v>
          </cell>
        </row>
        <row r="18">
          <cell r="K18">
            <v>1.1154507424370605</v>
          </cell>
          <cell r="L18">
            <v>10</v>
          </cell>
        </row>
        <row r="19">
          <cell r="K19">
            <v>1.1322460513490238</v>
          </cell>
          <cell r="L19">
            <v>25</v>
          </cell>
        </row>
        <row r="20">
          <cell r="K20">
            <v>1.233816185985115</v>
          </cell>
          <cell r="L20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1.8299999237060547</v>
          </cell>
          <cell r="AG2">
            <v>0.07937155134690915</v>
          </cell>
          <cell r="AK2">
            <v>42</v>
          </cell>
        </row>
        <row r="3">
          <cell r="J3">
            <v>1.5</v>
          </cell>
          <cell r="AG3">
            <v>0.1290555148654514</v>
          </cell>
          <cell r="AK3">
            <v>44</v>
          </cell>
        </row>
        <row r="4">
          <cell r="J4">
            <v>1.8299999237060547</v>
          </cell>
          <cell r="AG4">
            <v>0.08173952641165756</v>
          </cell>
          <cell r="AK4">
            <v>37</v>
          </cell>
        </row>
        <row r="5">
          <cell r="J5">
            <v>2.1699981689453125</v>
          </cell>
          <cell r="AG5">
            <v>0.28682791948684716</v>
          </cell>
          <cell r="AK5">
            <v>11.4</v>
          </cell>
        </row>
        <row r="6">
          <cell r="J6">
            <v>1.669999122619629</v>
          </cell>
          <cell r="AG6">
            <v>0.4013472079278942</v>
          </cell>
          <cell r="AK6">
            <v>11.6</v>
          </cell>
        </row>
        <row r="7">
          <cell r="J7">
            <v>2</v>
          </cell>
          <cell r="AG7">
            <v>0.3230415852864583</v>
          </cell>
          <cell r="AK7">
            <v>11.3</v>
          </cell>
        </row>
        <row r="8">
          <cell r="J8">
            <v>5.25</v>
          </cell>
          <cell r="AG8">
            <v>0.48870913753031525</v>
          </cell>
          <cell r="AK8">
            <v>4.2</v>
          </cell>
        </row>
        <row r="9">
          <cell r="J9">
            <v>7.119998931884766</v>
          </cell>
          <cell r="AG9">
            <v>0.3999332120983509</v>
          </cell>
          <cell r="AK9">
            <v>3.7</v>
          </cell>
        </row>
        <row r="10">
          <cell r="J10">
            <v>9.079994201660156</v>
          </cell>
          <cell r="AG10">
            <v>0.4057163410888947</v>
          </cell>
          <cell r="AK10">
            <v>3.4</v>
          </cell>
        </row>
        <row r="11">
          <cell r="J11">
            <v>8.129997253417969</v>
          </cell>
          <cell r="AG11">
            <v>0.6246303962152573</v>
          </cell>
          <cell r="AK11">
            <v>1.9</v>
          </cell>
        </row>
        <row r="12">
          <cell r="J12">
            <v>8.609992980957031</v>
          </cell>
          <cell r="AG12">
            <v>0.6521152406955981</v>
          </cell>
          <cell r="AK12">
            <v>1.8</v>
          </cell>
        </row>
        <row r="13">
          <cell r="J13">
            <v>12.069999694824219</v>
          </cell>
          <cell r="AG13">
            <v>0.6351296162333916</v>
          </cell>
          <cell r="AK13">
            <v>1.6</v>
          </cell>
        </row>
        <row r="14">
          <cell r="J14">
            <v>14.459999084472656</v>
          </cell>
          <cell r="AG14">
            <v>0.7415207275351064</v>
          </cell>
          <cell r="AK14">
            <v>0.92</v>
          </cell>
        </row>
        <row r="15">
          <cell r="J15">
            <v>12.599998474121094</v>
          </cell>
          <cell r="AG15">
            <v>0.7435104151772909</v>
          </cell>
          <cell r="AK15">
            <v>0.96</v>
          </cell>
        </row>
        <row r="16">
          <cell r="J16">
            <v>6.849998474121094</v>
          </cell>
          <cell r="AG16">
            <v>0.7149111130472945</v>
          </cell>
          <cell r="AK16">
            <v>1.1</v>
          </cell>
        </row>
        <row r="17">
          <cell r="J17">
            <v>1.3299999237060547</v>
          </cell>
          <cell r="AF17">
            <v>0.14561397389959274</v>
          </cell>
          <cell r="AK17">
            <v>39</v>
          </cell>
        </row>
        <row r="18">
          <cell r="J18">
            <v>2.5</v>
          </cell>
          <cell r="AF18">
            <v>0.3343333333333333</v>
          </cell>
          <cell r="AK18">
            <v>10.8</v>
          </cell>
        </row>
        <row r="19">
          <cell r="J19">
            <v>8.889999389648438</v>
          </cell>
          <cell r="AF19">
            <v>0.7670960214285759</v>
          </cell>
          <cell r="AK19">
            <v>2.5</v>
          </cell>
        </row>
        <row r="20">
          <cell r="J20">
            <v>9.069999694824219</v>
          </cell>
          <cell r="AF20">
            <v>0.9784124094373432</v>
          </cell>
          <cell r="AK20">
            <v>1</v>
          </cell>
        </row>
        <row r="21">
          <cell r="AK21">
            <v>0.71</v>
          </cell>
        </row>
        <row r="22">
          <cell r="J22">
            <v>15</v>
          </cell>
          <cell r="AF22">
            <v>1.3103665364583332</v>
          </cell>
          <cell r="AK22">
            <v>0.41</v>
          </cell>
        </row>
        <row r="23">
          <cell r="J2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5" zoomScaleNormal="85" zoomScalePageLayoutView="0" workbookViewId="0" topLeftCell="A34">
      <selection activeCell="A42" sqref="A42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38" customWidth="1"/>
    <col min="8" max="11" width="5.7109375" style="1" customWidth="1"/>
    <col min="12" max="12" width="10.28125" style="3" customWidth="1"/>
    <col min="13" max="13" width="6.28125" style="47" customWidth="1"/>
    <col min="14" max="17" width="11.421875" style="1" customWidth="1"/>
  </cols>
  <sheetData>
    <row r="1" spans="1:13" ht="15.75" thickBot="1">
      <c r="A1" s="28"/>
      <c r="B1" s="52" t="s">
        <v>24</v>
      </c>
      <c r="C1" s="52"/>
      <c r="D1" s="52"/>
      <c r="E1" s="52"/>
      <c r="F1" s="53"/>
      <c r="G1" s="54"/>
      <c r="H1" s="52" t="s">
        <v>23</v>
      </c>
      <c r="I1" s="52"/>
      <c r="J1" s="52"/>
      <c r="K1" s="52"/>
      <c r="L1" s="55"/>
      <c r="M1" s="56"/>
    </row>
    <row r="2" spans="1:13" ht="15.75" thickBot="1">
      <c r="A2" s="37" t="s">
        <v>22</v>
      </c>
      <c r="B2" s="30" t="s">
        <v>18</v>
      </c>
      <c r="C2" s="30" t="s">
        <v>19</v>
      </c>
      <c r="D2" s="30" t="s">
        <v>20</v>
      </c>
      <c r="E2" s="30" t="s">
        <v>21</v>
      </c>
      <c r="F2" s="18" t="s">
        <v>25</v>
      </c>
      <c r="G2" s="39" t="s">
        <v>26</v>
      </c>
      <c r="H2" s="30" t="s">
        <v>18</v>
      </c>
      <c r="I2" s="30" t="s">
        <v>19</v>
      </c>
      <c r="J2" s="30" t="s">
        <v>20</v>
      </c>
      <c r="K2" s="30" t="s">
        <v>21</v>
      </c>
      <c r="L2" s="19" t="s">
        <v>25</v>
      </c>
      <c r="M2" s="57" t="s">
        <v>26</v>
      </c>
    </row>
    <row r="3" spans="1:13" ht="15">
      <c r="A3" s="22" t="s">
        <v>27</v>
      </c>
      <c r="B3" s="24">
        <v>42.965999999999994</v>
      </c>
      <c r="C3" s="11">
        <v>44.318065</v>
      </c>
      <c r="D3" s="11">
        <v>44.976195</v>
      </c>
      <c r="E3" s="11">
        <v>45.01199999999999</v>
      </c>
      <c r="F3" s="12">
        <f aca="true" t="shared" si="0" ref="F3:F14">AVERAGE(B3:E3)</f>
        <v>44.318065</v>
      </c>
      <c r="G3" s="40">
        <f aca="true" t="shared" si="1" ref="G3:G12">STDEV(B3:E3)</f>
        <v>0.9561660674014745</v>
      </c>
      <c r="H3" s="24">
        <f>'[2]Tabelle1'!$AK$2</f>
        <v>42</v>
      </c>
      <c r="I3" s="11">
        <f>'[2]Tabelle1'!$AK$3</f>
        <v>44</v>
      </c>
      <c r="J3" s="11">
        <f>'[2]Tabelle1'!$AK$4</f>
        <v>37</v>
      </c>
      <c r="K3" s="11">
        <f>'[2]Tabelle1'!$AK$17</f>
        <v>39</v>
      </c>
      <c r="L3" s="35">
        <f aca="true" t="shared" si="2" ref="L3:L14">AVERAGE(H3:K3)</f>
        <v>40.5</v>
      </c>
      <c r="M3" s="51">
        <f aca="true" t="shared" si="3" ref="M3:M12">STDEV(H3:K3)</f>
        <v>3.1091263510296048</v>
      </c>
    </row>
    <row r="4" spans="1:13" ht="15">
      <c r="A4" s="22" t="s">
        <v>10</v>
      </c>
      <c r="B4" s="25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1">
        <f t="shared" si="1"/>
        <v>0</v>
      </c>
      <c r="H4" s="25"/>
      <c r="I4" s="6"/>
      <c r="J4" s="6"/>
      <c r="K4" s="6"/>
      <c r="L4" s="32" t="e">
        <f t="shared" si="2"/>
        <v>#DIV/0!</v>
      </c>
      <c r="M4" s="49" t="e">
        <f t="shared" si="3"/>
        <v>#DIV/0!</v>
      </c>
    </row>
    <row r="5" spans="1:13" ht="15">
      <c r="A5" s="22" t="s">
        <v>11</v>
      </c>
      <c r="B5" s="25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1">
        <f t="shared" si="1"/>
        <v>0</v>
      </c>
      <c r="H5" s="25"/>
      <c r="I5" s="6"/>
      <c r="J5" s="6"/>
      <c r="K5" s="6"/>
      <c r="L5" s="32" t="e">
        <f t="shared" si="2"/>
        <v>#DIV/0!</v>
      </c>
      <c r="M5" s="49" t="e">
        <f t="shared" si="3"/>
        <v>#DIV/0!</v>
      </c>
    </row>
    <row r="6" spans="1:13" ht="15">
      <c r="A6" s="22" t="s">
        <v>12</v>
      </c>
      <c r="B6" s="31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1">
        <f t="shared" si="1"/>
        <v>0</v>
      </c>
      <c r="H6" s="25"/>
      <c r="I6" s="6"/>
      <c r="J6" s="6"/>
      <c r="K6" s="6"/>
      <c r="L6" s="32" t="e">
        <f t="shared" si="2"/>
        <v>#DIV/0!</v>
      </c>
      <c r="M6" s="49" t="e">
        <f t="shared" si="3"/>
        <v>#DIV/0!</v>
      </c>
    </row>
    <row r="7" spans="1:13" ht="15">
      <c r="A7" s="22" t="s">
        <v>13</v>
      </c>
      <c r="B7" s="25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1">
        <f t="shared" si="1"/>
        <v>0</v>
      </c>
      <c r="H7" s="25"/>
      <c r="I7" s="6"/>
      <c r="J7" s="6"/>
      <c r="K7" s="6"/>
      <c r="L7" s="32" t="e">
        <f t="shared" si="2"/>
        <v>#DIV/0!</v>
      </c>
      <c r="M7" s="49" t="e">
        <f t="shared" si="3"/>
        <v>#DIV/0!</v>
      </c>
    </row>
    <row r="8" spans="1:13" ht="15">
      <c r="A8" s="22" t="s">
        <v>0</v>
      </c>
      <c r="B8" s="25">
        <v>6.6039765</v>
      </c>
      <c r="C8" s="6">
        <v>6.845916</v>
      </c>
      <c r="D8" s="6">
        <v>7.070976</v>
      </c>
      <c r="E8" s="6">
        <v>11.145584999999999</v>
      </c>
      <c r="F8" s="5">
        <f t="shared" si="0"/>
        <v>7.916613374999999</v>
      </c>
      <c r="G8" s="41">
        <f t="shared" si="1"/>
        <v>2.1610775675955205</v>
      </c>
      <c r="H8" s="25">
        <f>'[2]Tabelle1'!$AK$5</f>
        <v>11.4</v>
      </c>
      <c r="I8" s="6">
        <f>'[2]Tabelle1'!$AK$6</f>
        <v>11.6</v>
      </c>
      <c r="J8" s="6">
        <f>'[2]Tabelle1'!$AK$7</f>
        <v>11.3</v>
      </c>
      <c r="K8" s="6">
        <f>'[2]Tabelle1'!$AK$18</f>
        <v>10.8</v>
      </c>
      <c r="L8" s="32">
        <f t="shared" si="2"/>
        <v>11.274999999999999</v>
      </c>
      <c r="M8" s="49">
        <f t="shared" si="3"/>
        <v>0.3403429642777019</v>
      </c>
    </row>
    <row r="9" spans="1:13" ht="15">
      <c r="A9" s="22" t="s">
        <v>1</v>
      </c>
      <c r="B9" s="25">
        <v>2.7155534999999995</v>
      </c>
      <c r="C9" s="6">
        <v>3.0490515</v>
      </c>
      <c r="D9" s="6">
        <v>2.4864014999999995</v>
      </c>
      <c r="E9" s="6">
        <v>2.2986809999999998</v>
      </c>
      <c r="F9" s="5">
        <f t="shared" si="0"/>
        <v>2.637421875</v>
      </c>
      <c r="G9" s="41">
        <f t="shared" si="1"/>
        <v>0.323056255711855</v>
      </c>
      <c r="H9" s="25">
        <f>'[2]Tabelle1'!$AK$8</f>
        <v>4.2</v>
      </c>
      <c r="I9" s="6">
        <f>'[2]Tabelle1'!$AK$9</f>
        <v>3.7</v>
      </c>
      <c r="J9" s="6">
        <f>'[2]Tabelle1'!$AK$10</f>
        <v>3.4</v>
      </c>
      <c r="K9" s="6">
        <f>'[2]Tabelle1'!$AK$19</f>
        <v>2.5</v>
      </c>
      <c r="L9" s="32">
        <f t="shared" si="2"/>
        <v>3.45</v>
      </c>
      <c r="M9" s="49">
        <f t="shared" si="3"/>
        <v>0.7141428428542836</v>
      </c>
    </row>
    <row r="10" spans="1:13" ht="15">
      <c r="A10" s="22" t="s">
        <v>2</v>
      </c>
      <c r="B10" s="25">
        <v>1.0869375</v>
      </c>
      <c r="C10" s="6">
        <v>1.371843</v>
      </c>
      <c r="D10" s="6">
        <v>1.0685235</v>
      </c>
      <c r="E10" s="6">
        <v>0.8736419999999998</v>
      </c>
      <c r="F10" s="5">
        <f t="shared" si="0"/>
        <v>1.1002364999999998</v>
      </c>
      <c r="G10" s="41">
        <f t="shared" si="1"/>
        <v>0.20518100630297212</v>
      </c>
      <c r="H10" s="25">
        <f>'[2]Tabelle1'!$AK$11</f>
        <v>1.9</v>
      </c>
      <c r="I10" s="6">
        <f>'[2]Tabelle1'!$AK$12</f>
        <v>1.8</v>
      </c>
      <c r="J10" s="6">
        <f>'[2]Tabelle1'!$AK$13</f>
        <v>1.6</v>
      </c>
      <c r="K10" s="6">
        <f>'[2]Tabelle1'!$AK$20</f>
        <v>1</v>
      </c>
      <c r="L10" s="32">
        <f t="shared" si="2"/>
        <v>1.5750000000000002</v>
      </c>
      <c r="M10" s="49">
        <f t="shared" si="3"/>
        <v>0.40311288741492635</v>
      </c>
    </row>
    <row r="11" spans="1:13" ht="15">
      <c r="A11" s="22" t="s">
        <v>3</v>
      </c>
      <c r="B11" s="25">
        <v>0</v>
      </c>
      <c r="C11" s="6">
        <v>0</v>
      </c>
      <c r="D11" s="6">
        <v>0</v>
      </c>
      <c r="E11" s="6">
        <v>0.49615499999999996</v>
      </c>
      <c r="F11" s="5">
        <f t="shared" si="0"/>
        <v>0.12403874999999999</v>
      </c>
      <c r="G11" s="41">
        <f t="shared" si="1"/>
        <v>0.24807749999999998</v>
      </c>
      <c r="H11" s="25">
        <f>'[2]Tabelle1'!$AK$14</f>
        <v>0.92</v>
      </c>
      <c r="I11" s="6">
        <f>'[2]Tabelle1'!$AK$15</f>
        <v>0.96</v>
      </c>
      <c r="J11" s="6">
        <f>'[2]Tabelle1'!$AK$16</f>
        <v>1.1</v>
      </c>
      <c r="K11" s="6">
        <f>'[2]Tabelle1'!$AK$21</f>
        <v>0.71</v>
      </c>
      <c r="L11" s="32">
        <f t="shared" si="2"/>
        <v>0.9225</v>
      </c>
      <c r="M11" s="49">
        <f t="shared" si="3"/>
        <v>0.1613226580490169</v>
      </c>
    </row>
    <row r="12" spans="1:13" ht="15.75" thickBot="1">
      <c r="A12" s="22" t="s">
        <v>4</v>
      </c>
      <c r="B12" s="25">
        <v>0</v>
      </c>
      <c r="C12" s="6">
        <v>0</v>
      </c>
      <c r="D12" s="6">
        <v>0</v>
      </c>
      <c r="E12" s="6">
        <v>0.2808135</v>
      </c>
      <c r="F12" s="5">
        <f t="shared" si="0"/>
        <v>0.070203375</v>
      </c>
      <c r="G12" s="42">
        <f t="shared" si="1"/>
        <v>0.14040675</v>
      </c>
      <c r="H12" s="25"/>
      <c r="I12" s="6"/>
      <c r="J12" s="6"/>
      <c r="K12" s="6">
        <f>'[2]Tabelle1'!$AK$22</f>
        <v>0.41</v>
      </c>
      <c r="L12" s="32">
        <f t="shared" si="2"/>
        <v>0.41</v>
      </c>
      <c r="M12" s="50" t="e">
        <f t="shared" si="3"/>
        <v>#DIV/0!</v>
      </c>
    </row>
    <row r="13" spans="1:13" ht="15">
      <c r="A13" s="28" t="s">
        <v>42</v>
      </c>
      <c r="B13" s="10">
        <f>'[1]Tabelle1'!$L$3</f>
        <v>1.6875</v>
      </c>
      <c r="C13" s="16">
        <f>'[1]Tabelle1'!$L$7</f>
        <v>1.375</v>
      </c>
      <c r="D13" s="16">
        <f>'[1]Tabelle1'!$L$11</f>
        <v>2.1667</v>
      </c>
      <c r="E13" s="16">
        <f>'[1]Tabelle1'!$L$15</f>
        <v>2.1667</v>
      </c>
      <c r="F13" s="18">
        <f t="shared" si="0"/>
        <v>1.8489750000000003</v>
      </c>
      <c r="G13" s="43">
        <v>0.3884262381714181</v>
      </c>
      <c r="H13" s="10">
        <f>'[2]Tabelle1'!$J$2</f>
        <v>1.8299999237060547</v>
      </c>
      <c r="I13" s="16">
        <f>'[2]Tabelle1'!$J$3</f>
        <v>1.5</v>
      </c>
      <c r="J13" s="16">
        <f>'[2]Tabelle1'!$J$4</f>
        <v>1.8299999237060547</v>
      </c>
      <c r="K13" s="16">
        <f>'[2]Tabelle1'!$J$17</f>
        <v>1.3299999237060547</v>
      </c>
      <c r="L13" s="34">
        <f t="shared" si="2"/>
        <v>1.622499942779541</v>
      </c>
      <c r="M13" s="48">
        <v>0.24944938117648088</v>
      </c>
    </row>
    <row r="14" spans="1:13" ht="15">
      <c r="A14" s="22" t="s">
        <v>31</v>
      </c>
      <c r="B14" s="17"/>
      <c r="C14" s="7"/>
      <c r="D14" s="7"/>
      <c r="E14" s="7"/>
      <c r="F14" s="5" t="e">
        <f t="shared" si="0"/>
        <v>#DIV/0!</v>
      </c>
      <c r="G14" s="41" t="e">
        <v>#DIV/0!</v>
      </c>
      <c r="H14" s="17"/>
      <c r="I14" s="7"/>
      <c r="J14" s="7"/>
      <c r="K14" s="7"/>
      <c r="L14" s="32" t="e">
        <f t="shared" si="2"/>
        <v>#DIV/0!</v>
      </c>
      <c r="M14" s="49" t="e">
        <v>#DIV/0!</v>
      </c>
    </row>
    <row r="15" spans="1:13" ht="15">
      <c r="A15" s="22" t="s">
        <v>32</v>
      </c>
      <c r="B15" s="17"/>
      <c r="C15" s="7"/>
      <c r="D15" s="7"/>
      <c r="E15" s="7"/>
      <c r="F15" s="5" t="e">
        <f aca="true" t="shared" si="4" ref="F15:F39">AVERAGE(B15:E15)</f>
        <v>#DIV/0!</v>
      </c>
      <c r="G15" s="41" t="e">
        <v>#DIV/0!</v>
      </c>
      <c r="H15" s="17"/>
      <c r="I15" s="7"/>
      <c r="J15" s="7"/>
      <c r="K15" s="7"/>
      <c r="L15" s="32" t="e">
        <f aca="true" t="shared" si="5" ref="L15:L39">AVERAGE(H15:K15)</f>
        <v>#DIV/0!</v>
      </c>
      <c r="M15" s="49" t="e">
        <v>#DIV/0!</v>
      </c>
    </row>
    <row r="16" spans="1:13" ht="15">
      <c r="A16" s="22" t="s">
        <v>33</v>
      </c>
      <c r="B16" s="17"/>
      <c r="C16" s="7"/>
      <c r="D16" s="7"/>
      <c r="E16" s="7"/>
      <c r="F16" s="5" t="e">
        <f t="shared" si="4"/>
        <v>#DIV/0!</v>
      </c>
      <c r="G16" s="41" t="e">
        <v>#DIV/0!</v>
      </c>
      <c r="H16" s="17"/>
      <c r="I16" s="7"/>
      <c r="J16" s="7"/>
      <c r="K16" s="7"/>
      <c r="L16" s="32" t="e">
        <f t="shared" si="5"/>
        <v>#DIV/0!</v>
      </c>
      <c r="M16" s="49" t="e">
        <v>#DIV/0!</v>
      </c>
    </row>
    <row r="17" spans="1:13" ht="15">
      <c r="A17" s="27" t="s">
        <v>34</v>
      </c>
      <c r="B17" s="17"/>
      <c r="C17" s="7"/>
      <c r="D17" s="7"/>
      <c r="E17" s="7"/>
      <c r="F17" s="5" t="e">
        <f t="shared" si="4"/>
        <v>#DIV/0!</v>
      </c>
      <c r="G17" s="41" t="e">
        <v>#DIV/0!</v>
      </c>
      <c r="H17" s="17"/>
      <c r="I17" s="7"/>
      <c r="J17" s="7"/>
      <c r="K17" s="7"/>
      <c r="L17" s="32" t="e">
        <f t="shared" si="5"/>
        <v>#DIV/0!</v>
      </c>
      <c r="M17" s="49" t="e">
        <v>#DIV/0!</v>
      </c>
    </row>
    <row r="18" spans="1:13" ht="15">
      <c r="A18" s="22" t="s">
        <v>36</v>
      </c>
      <c r="B18" s="13">
        <f>'[1]Tabelle1'!$L$4</f>
        <v>9.333333333333334</v>
      </c>
      <c r="C18" s="4">
        <f>'[1]Tabelle1'!$L$8</f>
        <v>7.333333333333333</v>
      </c>
      <c r="D18" s="4">
        <f>'[1]Tabelle1'!$L$12</f>
        <v>7</v>
      </c>
      <c r="E18" s="4">
        <f>'[1]Tabelle1'!$L$16</f>
        <v>2</v>
      </c>
      <c r="F18" s="5">
        <f t="shared" si="4"/>
        <v>6.416666666666667</v>
      </c>
      <c r="G18" s="41">
        <v>3.1195322536369914</v>
      </c>
      <c r="H18" s="13">
        <f>'[2]Tabelle1'!$J$5</f>
        <v>2.1699981689453125</v>
      </c>
      <c r="I18" s="4">
        <f>'[2]Tabelle1'!$J$6</f>
        <v>1.669999122619629</v>
      </c>
      <c r="J18" s="4">
        <f>'[2]Tabelle1'!$J$7</f>
        <v>2</v>
      </c>
      <c r="K18" s="4">
        <f>'[2]Tabelle1'!$J$18</f>
        <v>2.5</v>
      </c>
      <c r="L18" s="32">
        <f t="shared" si="5"/>
        <v>2.0849993228912354</v>
      </c>
      <c r="M18" s="49">
        <v>0.34588071978101537</v>
      </c>
    </row>
    <row r="19" spans="1:13" ht="15">
      <c r="A19" s="22" t="s">
        <v>35</v>
      </c>
      <c r="B19" s="13">
        <f>'[1]Tabelle1'!$L$5</f>
        <v>9</v>
      </c>
      <c r="C19" s="4">
        <f>'[1]Tabelle1'!$L$9</f>
        <v>9.333333333333334</v>
      </c>
      <c r="D19" s="4">
        <f>'[1]Tabelle1'!$L$13</f>
        <v>8.666666666666666</v>
      </c>
      <c r="E19" s="4">
        <f>'[1]Tabelle1'!$L$17</f>
        <v>10</v>
      </c>
      <c r="F19" s="5">
        <f t="shared" si="4"/>
        <v>9.25</v>
      </c>
      <c r="G19" s="41">
        <v>0.5692750425533128</v>
      </c>
      <c r="H19" s="13">
        <f>'[2]Tabelle1'!$J$8</f>
        <v>5.25</v>
      </c>
      <c r="I19" s="4">
        <f>'[2]Tabelle1'!$J$9</f>
        <v>7.119998931884766</v>
      </c>
      <c r="J19" s="4">
        <f>'[2]Tabelle1'!$J$10</f>
        <v>9.079994201660156</v>
      </c>
      <c r="K19" s="4">
        <f>'[2]Tabelle1'!$J$19</f>
        <v>8.889999389648438</v>
      </c>
      <c r="L19" s="32">
        <f t="shared" si="5"/>
        <v>7.58499813079834</v>
      </c>
      <c r="M19" s="49">
        <v>1.789458210680411</v>
      </c>
    </row>
    <row r="20" spans="1:13" ht="15">
      <c r="A20" s="22" t="s">
        <v>37</v>
      </c>
      <c r="B20" s="13">
        <f>'[1]Tabelle1'!$L$6</f>
        <v>11.666666666666666</v>
      </c>
      <c r="C20" s="4">
        <f>'[1]Tabelle1'!$L$10</f>
        <v>13</v>
      </c>
      <c r="D20" s="4">
        <f>'[1]Tabelle1'!$L$14</f>
        <v>14.666666666666666</v>
      </c>
      <c r="E20" s="4">
        <f>'[1]Tabelle1'!$L$18</f>
        <v>10</v>
      </c>
      <c r="F20" s="5">
        <f t="shared" si="4"/>
        <v>12.333333333333332</v>
      </c>
      <c r="G20" s="41">
        <v>1.9813949444585608</v>
      </c>
      <c r="H20" s="13">
        <f>'[2]Tabelle1'!$J$11</f>
        <v>8.129997253417969</v>
      </c>
      <c r="I20" s="4">
        <f>'[2]Tabelle1'!$J$12</f>
        <v>8.609992980957031</v>
      </c>
      <c r="J20" s="4">
        <f>'[2]Tabelle1'!$J$13</f>
        <v>12.069999694824219</v>
      </c>
      <c r="K20" s="4">
        <f>'[2]Tabelle1'!$J$20</f>
        <v>9.069999694824219</v>
      </c>
      <c r="L20" s="32">
        <f t="shared" si="5"/>
        <v>9.46999740600586</v>
      </c>
      <c r="M20" s="49">
        <v>1.775313877492315</v>
      </c>
    </row>
    <row r="21" spans="1:13" ht="15">
      <c r="A21" s="22" t="s">
        <v>39</v>
      </c>
      <c r="B21" s="13"/>
      <c r="C21" s="4"/>
      <c r="D21" s="4"/>
      <c r="E21" s="4">
        <f>'[1]Tabelle1'!$L$19</f>
        <v>25</v>
      </c>
      <c r="F21" s="5">
        <f t="shared" si="4"/>
        <v>25</v>
      </c>
      <c r="G21" s="41" t="e">
        <v>#DIV/0!</v>
      </c>
      <c r="H21" s="13">
        <f>'[2]Tabelle1'!$J$14</f>
        <v>14.459999084472656</v>
      </c>
      <c r="I21" s="4">
        <f>'[2]Tabelle1'!$J$15</f>
        <v>12.599998474121094</v>
      </c>
      <c r="J21" s="4">
        <f>'[2]Tabelle1'!$J$16</f>
        <v>6.849998474121094</v>
      </c>
      <c r="K21" s="4">
        <f>'[2]Tabelle1'!$J$22</f>
        <v>15</v>
      </c>
      <c r="L21" s="32">
        <f t="shared" si="5"/>
        <v>12.227499008178711</v>
      </c>
      <c r="M21" s="49">
        <v>3.729481026730119</v>
      </c>
    </row>
    <row r="22" spans="1:13" ht="15">
      <c r="A22" s="22" t="s">
        <v>38</v>
      </c>
      <c r="B22" s="13"/>
      <c r="C22" s="4"/>
      <c r="D22" s="4"/>
      <c r="E22" s="4">
        <f>'[1]Tabelle1'!$L$20</f>
        <v>20</v>
      </c>
      <c r="F22" s="5">
        <f t="shared" si="4"/>
        <v>20</v>
      </c>
      <c r="G22" s="41" t="e">
        <v>#DIV/0!</v>
      </c>
      <c r="H22" s="13"/>
      <c r="I22" s="4"/>
      <c r="J22" s="4"/>
      <c r="K22" s="4">
        <f>'[2]Tabelle1'!$J$23</f>
        <v>25</v>
      </c>
      <c r="L22" s="32">
        <f t="shared" si="5"/>
        <v>25</v>
      </c>
      <c r="M22" s="49" t="e">
        <v>#DIV/0!</v>
      </c>
    </row>
    <row r="23" spans="1:13" ht="15">
      <c r="A23" s="22" t="s">
        <v>40</v>
      </c>
      <c r="B23" s="25">
        <v>9.33</v>
      </c>
      <c r="C23" s="6">
        <v>7.33</v>
      </c>
      <c r="D23" s="6">
        <v>7</v>
      </c>
      <c r="E23" s="6">
        <v>2</v>
      </c>
      <c r="F23" s="5">
        <f t="shared" si="4"/>
        <v>6.415</v>
      </c>
      <c r="G23" s="41">
        <v>3.1181671967145492</v>
      </c>
      <c r="H23" s="25">
        <f>H18</f>
        <v>2.1699981689453125</v>
      </c>
      <c r="I23" s="6">
        <f>I18</f>
        <v>1.669999122619629</v>
      </c>
      <c r="J23" s="6">
        <f>J18</f>
        <v>2</v>
      </c>
      <c r="K23" s="6">
        <f>K18</f>
        <v>2.5</v>
      </c>
      <c r="L23" s="32">
        <f t="shared" si="5"/>
        <v>2.0849993228912354</v>
      </c>
      <c r="M23" s="49">
        <v>0.34588071978101537</v>
      </c>
    </row>
    <row r="24" spans="1:13" ht="15">
      <c r="A24" s="22" t="s">
        <v>40</v>
      </c>
      <c r="B24" s="25">
        <v>0.67</v>
      </c>
      <c r="C24" s="6">
        <v>2.67</v>
      </c>
      <c r="D24" s="6">
        <v>3</v>
      </c>
      <c r="E24" s="6">
        <v>8</v>
      </c>
      <c r="F24" s="5">
        <f t="shared" si="4"/>
        <v>3.585</v>
      </c>
      <c r="G24" s="41">
        <v>3.118167196714549</v>
      </c>
      <c r="H24" s="25">
        <f>H19</f>
        <v>5.25</v>
      </c>
      <c r="I24" s="6">
        <f>I19</f>
        <v>7.119998931884766</v>
      </c>
      <c r="J24" s="6">
        <v>8</v>
      </c>
      <c r="K24" s="6">
        <v>7.5</v>
      </c>
      <c r="L24" s="32">
        <f t="shared" si="5"/>
        <v>6.967499732971191</v>
      </c>
      <c r="M24" s="49">
        <v>1.2003714250494455</v>
      </c>
    </row>
    <row r="25" spans="1:13" ht="15">
      <c r="A25" s="22" t="s">
        <v>40</v>
      </c>
      <c r="B25" s="25"/>
      <c r="C25" s="6"/>
      <c r="D25" s="6"/>
      <c r="E25" s="6"/>
      <c r="F25" s="5" t="e">
        <f>AVERAGE(B25:E25)</f>
        <v>#DIV/0!</v>
      </c>
      <c r="G25" s="41" t="e">
        <v>#DIV/0!</v>
      </c>
      <c r="H25" s="25">
        <f>10-H18-H19</f>
        <v>2.5800018310546875</v>
      </c>
      <c r="I25" s="6">
        <f>10-I18-I19</f>
        <v>1.2100019454956055</v>
      </c>
      <c r="J25" s="6">
        <v>0</v>
      </c>
      <c r="K25" s="6">
        <v>0</v>
      </c>
      <c r="L25" s="32">
        <f>AVERAGE(H25:K25)</f>
        <v>0.9475009441375732</v>
      </c>
      <c r="M25" s="49">
        <v>1.2287503136360833</v>
      </c>
    </row>
    <row r="26" spans="1:13" ht="15">
      <c r="A26" s="22" t="s">
        <v>41</v>
      </c>
      <c r="B26" s="13">
        <f aca="true" t="shared" si="6" ref="B26:D27">B18</f>
        <v>9.333333333333334</v>
      </c>
      <c r="C26" s="4">
        <f t="shared" si="6"/>
        <v>7.333333333333333</v>
      </c>
      <c r="D26" s="4">
        <f t="shared" si="6"/>
        <v>7</v>
      </c>
      <c r="E26" s="4">
        <v>2</v>
      </c>
      <c r="F26" s="5">
        <f t="shared" si="4"/>
        <v>6.416666666666667</v>
      </c>
      <c r="G26" s="41">
        <v>3.1195322536369914</v>
      </c>
      <c r="H26" s="13">
        <f aca="true" t="shared" si="7" ref="H26:K28">H18</f>
        <v>2.1699981689453125</v>
      </c>
      <c r="I26" s="4">
        <f t="shared" si="7"/>
        <v>1.669999122619629</v>
      </c>
      <c r="J26" s="4">
        <f t="shared" si="7"/>
        <v>2</v>
      </c>
      <c r="K26" s="4">
        <f t="shared" si="7"/>
        <v>2.5</v>
      </c>
      <c r="L26" s="32">
        <f t="shared" si="5"/>
        <v>2.0849993228912354</v>
      </c>
      <c r="M26" s="49">
        <v>0.34588071978101537</v>
      </c>
    </row>
    <row r="27" spans="1:13" ht="15">
      <c r="A27" s="22" t="s">
        <v>41</v>
      </c>
      <c r="B27" s="13">
        <f t="shared" si="6"/>
        <v>9</v>
      </c>
      <c r="C27" s="4">
        <f t="shared" si="6"/>
        <v>9.333333333333334</v>
      </c>
      <c r="D27" s="4">
        <f t="shared" si="6"/>
        <v>8.666666666666666</v>
      </c>
      <c r="E27" s="4">
        <v>10</v>
      </c>
      <c r="F27" s="5">
        <f t="shared" si="4"/>
        <v>9.25</v>
      </c>
      <c r="G27" s="41">
        <v>0.5692750425533128</v>
      </c>
      <c r="H27" s="13">
        <f t="shared" si="7"/>
        <v>5.25</v>
      </c>
      <c r="I27" s="4">
        <f t="shared" si="7"/>
        <v>7.119998931884766</v>
      </c>
      <c r="J27" s="4">
        <f t="shared" si="7"/>
        <v>9.079994201660156</v>
      </c>
      <c r="K27" s="4">
        <f t="shared" si="7"/>
        <v>8.889999389648438</v>
      </c>
      <c r="L27" s="32">
        <f t="shared" si="5"/>
        <v>7.58499813079834</v>
      </c>
      <c r="M27" s="49">
        <v>1.789458210680411</v>
      </c>
    </row>
    <row r="28" spans="1:13" ht="15">
      <c r="A28" s="22" t="s">
        <v>41</v>
      </c>
      <c r="B28" s="13">
        <f>B20</f>
        <v>11.666666666666666</v>
      </c>
      <c r="C28" s="4">
        <f>C20</f>
        <v>13</v>
      </c>
      <c r="D28" s="4">
        <v>14.33</v>
      </c>
      <c r="E28" s="4">
        <v>10</v>
      </c>
      <c r="F28" s="5">
        <f t="shared" si="4"/>
        <v>12.249166666666666</v>
      </c>
      <c r="G28" s="41">
        <v>1.8521766474430432</v>
      </c>
      <c r="H28" s="13">
        <f t="shared" si="7"/>
        <v>8.129997253417969</v>
      </c>
      <c r="I28" s="4">
        <f t="shared" si="7"/>
        <v>8.609992980957031</v>
      </c>
      <c r="J28" s="4">
        <f t="shared" si="7"/>
        <v>12.069999694824219</v>
      </c>
      <c r="K28" s="4">
        <f t="shared" si="7"/>
        <v>9.069999694824219</v>
      </c>
      <c r="L28" s="32">
        <f t="shared" si="5"/>
        <v>9.46999740600586</v>
      </c>
      <c r="M28" s="49">
        <v>1.775313877492315</v>
      </c>
    </row>
    <row r="29" spans="1:13" ht="15.75" thickBot="1">
      <c r="A29" s="22" t="s">
        <v>41</v>
      </c>
      <c r="B29" s="13">
        <v>0</v>
      </c>
      <c r="C29" s="4">
        <v>0</v>
      </c>
      <c r="D29" s="4">
        <v>0</v>
      </c>
      <c r="E29" s="4">
        <v>8</v>
      </c>
      <c r="F29" s="5">
        <f t="shared" si="4"/>
        <v>2</v>
      </c>
      <c r="G29" s="41">
        <v>4</v>
      </c>
      <c r="H29" s="13">
        <f>H21</f>
        <v>14.459999084472656</v>
      </c>
      <c r="I29" s="4">
        <f>I21</f>
        <v>12.599998474121094</v>
      </c>
      <c r="J29" s="4">
        <f>J21</f>
        <v>6.849998474121094</v>
      </c>
      <c r="K29" s="4">
        <f>30-(K18+K19+K20)</f>
        <v>9.540000915527344</v>
      </c>
      <c r="L29" s="32">
        <f t="shared" si="5"/>
        <v>10.862499237060547</v>
      </c>
      <c r="M29" s="49">
        <v>3.3570856872176082</v>
      </c>
    </row>
    <row r="30" spans="1:13" ht="15">
      <c r="A30" s="21" t="s">
        <v>30</v>
      </c>
      <c r="B30" s="24">
        <f>'[1]Tabelle1'!$K$3</f>
        <v>0.09228474095876599</v>
      </c>
      <c r="C30" s="11">
        <f>'[1]Tabelle1'!$K$7</f>
        <v>0.11020803580944262</v>
      </c>
      <c r="D30" s="11">
        <f>'[1]Tabelle1'!$K$11</f>
        <v>0.0839347956730769</v>
      </c>
      <c r="E30" s="11">
        <f>'[1]Tabelle1'!$K$15</f>
        <v>0.10868000000000001</v>
      </c>
      <c r="F30" s="12">
        <f t="shared" si="4"/>
        <v>0.09877689311032137</v>
      </c>
      <c r="G30" s="43">
        <v>0.012795551901236171</v>
      </c>
      <c r="H30" s="24">
        <f>'[2]Tabelle1'!$AG$2</f>
        <v>0.07937155134690915</v>
      </c>
      <c r="I30" s="11">
        <f>'[2]Tabelle1'!$AG$3</f>
        <v>0.1290555148654514</v>
      </c>
      <c r="J30" s="11">
        <f>'[2]Tabelle1'!$AG$4</f>
        <v>0.08173952641165756</v>
      </c>
      <c r="K30" s="11">
        <f>'[2]Tabelle1'!$AF$17</f>
        <v>0.14561397389959274</v>
      </c>
      <c r="L30" s="35">
        <f t="shared" si="5"/>
        <v>0.10894514163090271</v>
      </c>
      <c r="M30" s="49">
        <v>0.03348518634324392</v>
      </c>
    </row>
    <row r="31" spans="1:13" ht="15">
      <c r="A31" s="27" t="s">
        <v>14</v>
      </c>
      <c r="B31" s="29"/>
      <c r="C31" s="8"/>
      <c r="D31" s="8"/>
      <c r="E31" s="8"/>
      <c r="F31" s="9" t="e">
        <f t="shared" si="4"/>
        <v>#DIV/0!</v>
      </c>
      <c r="G31" s="41" t="e">
        <v>#DIV/0!</v>
      </c>
      <c r="H31" s="29"/>
      <c r="I31" s="8"/>
      <c r="J31" s="8"/>
      <c r="K31" s="8"/>
      <c r="L31" s="36" t="e">
        <f t="shared" si="5"/>
        <v>#DIV/0!</v>
      </c>
      <c r="M31" s="49" t="e">
        <v>#DIV/0!</v>
      </c>
    </row>
    <row r="32" spans="1:13" ht="15">
      <c r="A32" s="27" t="s">
        <v>15</v>
      </c>
      <c r="B32" s="29"/>
      <c r="C32" s="8"/>
      <c r="D32" s="8"/>
      <c r="E32" s="8"/>
      <c r="F32" s="9" t="e">
        <f t="shared" si="4"/>
        <v>#DIV/0!</v>
      </c>
      <c r="G32" s="41" t="e">
        <v>#DIV/0!</v>
      </c>
      <c r="H32" s="29"/>
      <c r="I32" s="8"/>
      <c r="J32" s="8"/>
      <c r="K32" s="8"/>
      <c r="L32" s="36" t="e">
        <f t="shared" si="5"/>
        <v>#DIV/0!</v>
      </c>
      <c r="M32" s="49" t="e">
        <v>#DIV/0!</v>
      </c>
    </row>
    <row r="33" spans="1:13" ht="15">
      <c r="A33" s="27" t="s">
        <v>16</v>
      </c>
      <c r="B33" s="29"/>
      <c r="C33" s="8"/>
      <c r="D33" s="8"/>
      <c r="E33" s="8"/>
      <c r="F33" s="9" t="e">
        <f t="shared" si="4"/>
        <v>#DIV/0!</v>
      </c>
      <c r="G33" s="41" t="e">
        <v>#DIV/0!</v>
      </c>
      <c r="H33" s="29"/>
      <c r="I33" s="8"/>
      <c r="J33" s="8"/>
      <c r="K33" s="8"/>
      <c r="L33" s="36" t="e">
        <f t="shared" si="5"/>
        <v>#DIV/0!</v>
      </c>
      <c r="M33" s="49" t="e">
        <v>#DIV/0!</v>
      </c>
    </row>
    <row r="34" spans="1:13" ht="15">
      <c r="A34" s="27" t="s">
        <v>17</v>
      </c>
      <c r="B34" s="29"/>
      <c r="C34" s="8"/>
      <c r="D34" s="8"/>
      <c r="E34" s="8"/>
      <c r="F34" s="9" t="e">
        <f t="shared" si="4"/>
        <v>#DIV/0!</v>
      </c>
      <c r="G34" s="41" t="e">
        <v>#DIV/0!</v>
      </c>
      <c r="H34" s="29"/>
      <c r="I34" s="8"/>
      <c r="J34" s="8"/>
      <c r="K34" s="8"/>
      <c r="L34" s="36" t="e">
        <f t="shared" si="5"/>
        <v>#DIV/0!</v>
      </c>
      <c r="M34" s="49" t="e">
        <v>#DIV/0!</v>
      </c>
    </row>
    <row r="35" spans="1:13" ht="15">
      <c r="A35" s="22" t="s">
        <v>5</v>
      </c>
      <c r="B35" s="25">
        <f>'[1]Tabelle1'!$K$4</f>
        <v>0.19073322298066434</v>
      </c>
      <c r="C35" s="6">
        <f>'[1]Tabelle1'!$K$8</f>
        <v>0.20071700864294303</v>
      </c>
      <c r="D35" s="6">
        <f>'[1]Tabelle1'!$K$12</f>
        <v>0.17884472040199453</v>
      </c>
      <c r="E35" s="6">
        <f>'[1]Tabelle1'!$K$16</f>
        <v>0.1900983173418673</v>
      </c>
      <c r="F35" s="5">
        <f t="shared" si="4"/>
        <v>0.1900983173418673</v>
      </c>
      <c r="G35" s="41">
        <v>0.008940603152711564</v>
      </c>
      <c r="H35" s="25">
        <f>'[2]Tabelle1'!$AG$5</f>
        <v>0.28682791948684716</v>
      </c>
      <c r="I35" s="6">
        <f>'[2]Tabelle1'!$AG$6</f>
        <v>0.4013472079278942</v>
      </c>
      <c r="J35" s="6">
        <f>'[2]Tabelle1'!$AG$7</f>
        <v>0.3230415852864583</v>
      </c>
      <c r="K35" s="6">
        <f>'[2]Tabelle1'!$AF$18</f>
        <v>0.3343333333333333</v>
      </c>
      <c r="L35" s="32">
        <f t="shared" si="5"/>
        <v>0.3363875115086333</v>
      </c>
      <c r="M35" s="49">
        <v>0.04781299933055843</v>
      </c>
    </row>
    <row r="36" spans="1:13" ht="15">
      <c r="A36" s="22" t="s">
        <v>6</v>
      </c>
      <c r="B36" s="25">
        <f>'[1]Tabelle1'!$K$5</f>
        <v>0.61495332444329</v>
      </c>
      <c r="C36" s="6">
        <f>'[1]Tabelle1'!$K$9</f>
        <v>0.524168797801976</v>
      </c>
      <c r="D36" s="6">
        <f>'[1]Tabelle1'!$K$13</f>
        <v>0.5265003076120985</v>
      </c>
      <c r="E36" s="6">
        <f>'[1]Tabelle1'!$K$17</f>
        <v>0.9039394421254885</v>
      </c>
      <c r="F36" s="5">
        <f t="shared" si="4"/>
        <v>0.6423904679957132</v>
      </c>
      <c r="G36" s="41">
        <v>0.1794134473702116</v>
      </c>
      <c r="H36" s="25">
        <f>'[2]Tabelle1'!$AG$8</f>
        <v>0.48870913753031525</v>
      </c>
      <c r="I36" s="6">
        <f>'[2]Tabelle1'!$AG$9</f>
        <v>0.3999332120983509</v>
      </c>
      <c r="J36" s="6">
        <f>'[2]Tabelle1'!$AG$10</f>
        <v>0.4057163410888947</v>
      </c>
      <c r="K36" s="6">
        <f>'[2]Tabelle1'!$AF$19</f>
        <v>0.7670960214285759</v>
      </c>
      <c r="L36" s="32">
        <f t="shared" si="5"/>
        <v>0.5153636780365342</v>
      </c>
      <c r="M36" s="49">
        <v>0.17265222095845545</v>
      </c>
    </row>
    <row r="37" spans="1:13" ht="15">
      <c r="A37" s="22" t="s">
        <v>7</v>
      </c>
      <c r="B37" s="25">
        <f>'[1]Tabelle1'!$K$6</f>
        <v>1.0293183004363893</v>
      </c>
      <c r="C37" s="6">
        <f>'[1]Tabelle1'!$K$10</f>
        <v>1.054980424117896</v>
      </c>
      <c r="D37" s="6">
        <f>'[1]Tabelle1'!$K$14</f>
        <v>0.858955402333832</v>
      </c>
      <c r="E37" s="6">
        <f>'[1]Tabelle1'!$K$18</f>
        <v>1.1154507424370605</v>
      </c>
      <c r="F37" s="5">
        <f t="shared" si="4"/>
        <v>1.0146762173312944</v>
      </c>
      <c r="G37" s="41">
        <v>0.10991405250788747</v>
      </c>
      <c r="H37" s="25">
        <f>'[2]Tabelle1'!$AG$11</f>
        <v>0.6246303962152573</v>
      </c>
      <c r="I37" s="6">
        <f>'[2]Tabelle1'!$AG$12</f>
        <v>0.6521152406955981</v>
      </c>
      <c r="J37" s="6">
        <f>'[2]Tabelle1'!$AG$13</f>
        <v>0.6351296162333916</v>
      </c>
      <c r="K37" s="6">
        <f>'[2]Tabelle1'!$AF$20</f>
        <v>0.9784124094373432</v>
      </c>
      <c r="L37" s="32">
        <f t="shared" si="5"/>
        <v>0.7225719156453976</v>
      </c>
      <c r="M37" s="49">
        <v>0.170935853722414</v>
      </c>
    </row>
    <row r="38" spans="1:13" ht="15">
      <c r="A38" s="22" t="s">
        <v>8</v>
      </c>
      <c r="B38" s="25"/>
      <c r="C38" s="6"/>
      <c r="D38" s="6"/>
      <c r="E38" s="6">
        <f>'[1]Tabelle1'!$K$19</f>
        <v>1.1322460513490238</v>
      </c>
      <c r="F38" s="5">
        <f t="shared" si="4"/>
        <v>1.1322460513490238</v>
      </c>
      <c r="G38" s="41" t="e">
        <v>#DIV/0!</v>
      </c>
      <c r="H38" s="25">
        <f>'[2]Tabelle1'!$AG$14</f>
        <v>0.7415207275351064</v>
      </c>
      <c r="I38" s="6">
        <f>'[2]Tabelle1'!$AG$15</f>
        <v>0.7435104151772909</v>
      </c>
      <c r="J38" s="6">
        <f>'[2]Tabelle1'!$AG$16</f>
        <v>0.7149111130472945</v>
      </c>
      <c r="K38" s="6">
        <f>'[2]Tabelle1'!$AF$22</f>
        <v>1.3103665364583332</v>
      </c>
      <c r="L38" s="32">
        <f t="shared" si="5"/>
        <v>0.8775771980545062</v>
      </c>
      <c r="M38" s="49">
        <v>0.28882066644017396</v>
      </c>
    </row>
    <row r="39" spans="1:13" ht="15.75" thickBot="1">
      <c r="A39" s="22" t="s">
        <v>9</v>
      </c>
      <c r="B39" s="25"/>
      <c r="C39" s="6"/>
      <c r="D39" s="6"/>
      <c r="E39" s="6">
        <f>'[1]Tabelle1'!$K$20</f>
        <v>1.233816185985115</v>
      </c>
      <c r="F39" s="5">
        <f t="shared" si="4"/>
        <v>1.233816185985115</v>
      </c>
      <c r="G39" s="41" t="e">
        <v>#DIV/0!</v>
      </c>
      <c r="H39" s="25"/>
      <c r="I39" s="6"/>
      <c r="J39" s="6"/>
      <c r="K39" s="6">
        <f>'[2]Tabelle1'!$AF$22</f>
        <v>1.3103665364583332</v>
      </c>
      <c r="L39" s="32">
        <f t="shared" si="5"/>
        <v>1.3103665364583332</v>
      </c>
      <c r="M39" s="49" t="e">
        <v>#DIV/0!</v>
      </c>
    </row>
    <row r="40" spans="1:13" ht="15">
      <c r="A40" s="21" t="s">
        <v>28</v>
      </c>
      <c r="B40" s="29">
        <f>(B13*B3*B30)+(B4*B14*B31)+(B5*B15*B32)+(B6*B16*B33)+(B7*B17*B34)</f>
        <v>6.691116678807947</v>
      </c>
      <c r="C40" s="8">
        <f>(C13*C3*C30)+(C4*C14*C31)+(C5*C15*C32)+(C6*C16*C33)+(C7*C17*C34)</f>
        <v>6.715784479972157</v>
      </c>
      <c r="D40" s="8">
        <f>(D13*D3*D30)+(D4*D14*D31)+(D5*D15*D32)+(D6*D16*D33)+(D7*D17*D34)</f>
        <v>8.17943926679242</v>
      </c>
      <c r="E40" s="8">
        <f>(E13*E3*E30)+(E4*E14*E31)+(E5*E15*E32)+(E6*E16*E33)+(E7*E17*E34)</f>
        <v>10.599288743472</v>
      </c>
      <c r="F40" s="20">
        <f>AVERAGE(B40:E40)</f>
        <v>8.046407292261131</v>
      </c>
      <c r="G40" s="44">
        <f>STDEV(B40:E40)</f>
        <v>1.8386834896815294</v>
      </c>
      <c r="H40" s="29">
        <f>(H13*H3*H30)+(H4*H14*H31)+(H5*H15*H32)+(H6*H16*H33)+(H7*H17*H34)</f>
        <v>6.100497182189548</v>
      </c>
      <c r="I40" s="8">
        <f>(I13*I3*I30)+(I4*I14*I31)+(I5*I15*I32)+(I6*I16*I33)+(I7*I17*I34)</f>
        <v>8.517663981119792</v>
      </c>
      <c r="J40" s="8">
        <f>(J13*J3*J30)+(J4*J14*J31)+(J5*J15*J32)+(J6*J16*J33)+(J7*J17*J34)</f>
        <v>5.534583102592788</v>
      </c>
      <c r="K40" s="8">
        <f>(K13*K3*K30)+(K4*K14*K31)+(K5*K15*K32)+(K6*K16*K33)+(K7*K17*K34)</f>
        <v>7.552996392902758</v>
      </c>
      <c r="L40" s="36">
        <f>AVERAGE(H40:K40)</f>
        <v>6.926435164701221</v>
      </c>
      <c r="M40" s="48">
        <f>STDEV(H40:K40)</f>
        <v>1.3594133333460716</v>
      </c>
    </row>
    <row r="41" spans="1:13" ht="15">
      <c r="A41" s="22" t="s">
        <v>29</v>
      </c>
      <c r="B41" s="25">
        <f>(B8*B35*B26)+(B9*B36*B27)+(B10*B37*B28)+(B11*B38*B29)</f>
        <v>39.838414316644204</v>
      </c>
      <c r="C41" s="6">
        <f>(C8*C35*C26)+(C9*C36*C27)+(C10*C37*C28)+(C11*C38*C29)</f>
        <v>43.8078488422064</v>
      </c>
      <c r="D41" s="6">
        <f>(D8*D35*D26)+(D9*D36*D27)+(D10*D37*D28)+(D11*D38*D29)</f>
        <v>33.34997884367831</v>
      </c>
      <c r="E41" s="6">
        <f>(E8*E35*E26)+(E9*E36*E27)+(E10*E37*E28)+(E11*E38*E29)</f>
        <v>39.25540060832469</v>
      </c>
      <c r="F41" s="5">
        <f>AVERAGE(B41:E41)</f>
        <v>39.0629106527134</v>
      </c>
      <c r="G41" s="45">
        <f>STDEV(B41:E41)</f>
        <v>4.312404070143682</v>
      </c>
      <c r="H41" s="25">
        <f>(H8*H35*H26)+(H9*H36*H27)+(H10*H37*H28)+(H11*H38*H29)</f>
        <v>37.384839956229186</v>
      </c>
      <c r="I41" s="6">
        <f>(I8*I35*I26)+(I9*I36*I27)+(I10*I37*I28)+(I11*I38*I29)</f>
        <v>37.41070764034873</v>
      </c>
      <c r="J41" s="6">
        <f>(J8*J35*J26)+(J9*J36*J27)+(J10*J37*J28)+(J11*J38*J29)</f>
        <v>37.47848358656832</v>
      </c>
      <c r="K41" s="6">
        <f>(K8*K35*K26)+(K9*K36*K27)+(K10*K37*K28)+(K11*K38*K29)</f>
        <v>43.825545710580506</v>
      </c>
      <c r="L41" s="32">
        <f>AVERAGE(H41:K41)</f>
        <v>39.02489422343169</v>
      </c>
      <c r="M41" s="49">
        <f>STDEV(H41:K41)</f>
        <v>3.200677890866375</v>
      </c>
    </row>
    <row r="42" spans="1:13" ht="15.75" thickBot="1">
      <c r="A42" s="23" t="s">
        <v>43</v>
      </c>
      <c r="B42" s="26">
        <f>B41+B40</f>
        <v>46.52953099545215</v>
      </c>
      <c r="C42" s="14">
        <f>C41+C40</f>
        <v>50.523633322178554</v>
      </c>
      <c r="D42" s="14">
        <f>D41+D40</f>
        <v>41.52941811047073</v>
      </c>
      <c r="E42" s="14">
        <f>E41+E40</f>
        <v>49.854689351796694</v>
      </c>
      <c r="F42" s="15">
        <f>AVERAGE(B42:E42)</f>
        <v>47.109317944974535</v>
      </c>
      <c r="G42" s="46">
        <f>STDEV(B42:E42)</f>
        <v>4.109584274446771</v>
      </c>
      <c r="H42" s="26">
        <f>H41+H40</f>
        <v>43.485337138418735</v>
      </c>
      <c r="I42" s="14">
        <f>I41+I40</f>
        <v>45.92837162146853</v>
      </c>
      <c r="J42" s="14">
        <f>J41+J40</f>
        <v>43.013066689161114</v>
      </c>
      <c r="K42" s="14">
        <f>K41+K40</f>
        <v>51.37854210348326</v>
      </c>
      <c r="L42" s="33">
        <f>AVERAGE(H42:K42)</f>
        <v>45.95132938813291</v>
      </c>
      <c r="M42" s="50">
        <f>STDEV(H42:K42)</f>
        <v>3.8370852818482835</v>
      </c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2013-12-18T13:00:05Z</cp:lastPrinted>
  <dcterms:created xsi:type="dcterms:W3CDTF">2012-01-29T16:29:26Z</dcterms:created>
  <dcterms:modified xsi:type="dcterms:W3CDTF">2015-06-26T21:34:49Z</dcterms:modified>
  <cp:category/>
  <cp:version/>
  <cp:contentType/>
  <cp:contentStatus/>
</cp:coreProperties>
</file>